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РАЙОН на сайт 02.07.2021\83 бюджет\"/>
    </mc:Choice>
  </mc:AlternateContent>
  <bookViews>
    <workbookView xWindow="0" yWindow="0" windowWidth="26083" windowHeight="10895"/>
  </bookViews>
  <sheets>
    <sheet name="2021" sheetId="8" r:id="rId1"/>
  </sheets>
  <definedNames>
    <definedName name="_xlnm.Print_Titles" localSheetId="0">'2021'!$8:$8</definedName>
    <definedName name="_xlnm.Print_Area" localSheetId="0">'2021'!$A$1:$C$127</definedName>
  </definedNames>
  <calcPr calcId="162913" fullCalcOnLoad="1"/>
</workbook>
</file>

<file path=xl/calcChain.xml><?xml version="1.0" encoding="utf-8"?>
<calcChain xmlns="http://schemas.openxmlformats.org/spreadsheetml/2006/main">
  <c r="C100" i="8" l="1"/>
  <c r="C68" i="8"/>
  <c r="C67" i="8"/>
  <c r="C113" i="8"/>
  <c r="C101" i="8"/>
  <c r="C126" i="8"/>
  <c r="C124" i="8"/>
  <c r="C123" i="8"/>
  <c r="C104" i="8"/>
  <c r="C103" i="8"/>
  <c r="C70" i="8"/>
  <c r="C125" i="8"/>
  <c r="C114" i="8"/>
  <c r="C108" i="8"/>
  <c r="C41" i="8"/>
  <c r="C40" i="8"/>
  <c r="C52" i="8"/>
  <c r="C49" i="8"/>
  <c r="C50" i="8"/>
  <c r="C31" i="8"/>
  <c r="C38" i="8"/>
  <c r="C36" i="8"/>
  <c r="C34" i="8"/>
  <c r="C28" i="8"/>
  <c r="C25" i="8"/>
  <c r="C26" i="8"/>
  <c r="C23" i="8"/>
  <c r="C22" i="8"/>
  <c r="C65" i="8"/>
  <c r="C75" i="8"/>
  <c r="C55" i="8"/>
  <c r="C47" i="8"/>
  <c r="C17" i="8"/>
  <c r="C10" i="8"/>
  <c r="C12" i="8"/>
  <c r="C30" i="8"/>
  <c r="C9" i="8"/>
  <c r="C64" i="8"/>
  <c r="C127" i="8"/>
</calcChain>
</file>

<file path=xl/sharedStrings.xml><?xml version="1.0" encoding="utf-8"?>
<sst xmlns="http://schemas.openxmlformats.org/spreadsheetml/2006/main" count="245" uniqueCount="204">
  <si>
    <t>Сумма</t>
  </si>
  <si>
    <t>Наименование</t>
  </si>
  <si>
    <t>Код дохода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</si>
  <si>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</si>
  <si>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</si>
  <si>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</si>
  <si>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</si>
  <si>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всего:</t>
  </si>
  <si>
    <t xml:space="preserve"> Субсидии всего:</t>
  </si>
  <si>
    <t>Безвозмездные поступления</t>
  </si>
  <si>
    <t>Субсидии Бюджету района из бюджета Республики Татарстан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</si>
  <si>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</si>
  <si>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</si>
  <si>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Налог, взимаемый в связи с применением патентной системы налогообложения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</si>
  <si>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</si>
  <si>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</si>
  <si>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</si>
  <si>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</si>
  <si>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</si>
  <si>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</si>
  <si>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</si>
  <si>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Приложение № 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</si>
  <si>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</si>
  <si>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</si>
  <si>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</si>
  <si>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</si>
  <si>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</si>
  <si>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</si>
  <si>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</si>
  <si>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</si>
  <si>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</si>
  <si>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Межбюджетные трансферты всего:</t>
  </si>
  <si>
    <t>Налог на добычу общераспространенных полезных ископаемых</t>
  </si>
  <si>
    <t>Доходы от сдачи в аренду имущества, составляющего казну муниципальных районов (за исключением земельных участков)</t>
  </si>
  <si>
    <t>048 1 12 01020 01 6000 120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</si>
  <si>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</si>
  <si>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</si>
  <si>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(тыс.рублей)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</si>
  <si>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</si>
  <si>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</si>
  <si>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</si>
  <si>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</si>
  <si>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зачислениюв бюджет муниципального образования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</si>
  <si>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</si>
  <si>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</si>
  <si>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</si>
  <si>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</si>
  <si>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</si>
  <si>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</si>
  <si>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</si>
  <si>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</si>
  <si>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Дотации всего:</t>
  </si>
  <si>
    <t>Прочие межбюджетные трансферты, передаваемые бюджетам муниципальных районов</t>
  </si>
  <si>
    <t>НАЛОГОВЫЕ И НЕНАЛОГОВЫЕ ДОХОДЫ</t>
  </si>
  <si>
    <t>НАЛОГИ НА ПРИБЫЛЬ, ДОХОДЫ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</si>
  <si>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</si>
  <si>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</si>
  <si>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</si>
  <si>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</si>
  <si>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</si>
  <si>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</si>
  <si>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</si>
  <si>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</si>
  <si>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</si>
  <si>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</si>
  <si>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НАЛОГИ НА СОВОКУПНЫЙ ДОХОД
</t>
  </si>
  <si>
    <t>ДОХОДЫ ОТ ПРОДАЖИ МАТЕРИАЛЬНЫХ И НЕМАТЕРИАЛЬНЫХ АКТИВОВ</t>
  </si>
  <si>
    <t xml:space="preserve">ШТРАФЫ, САНКЦИИ, ВОЗМЕЩЕНИЕ УЩЕРБА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</si>
  <si>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</si>
  <si>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</si>
  <si>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</si>
  <si>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</si>
  <si>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1 00 00000 00 0000 000</t>
  </si>
  <si>
    <t>1 01 00000 00 0000 000</t>
  </si>
  <si>
    <t>1 01 02000 01 0000 110</t>
  </si>
  <si>
    <t>1 03 00000 00 0000 000</t>
  </si>
  <si>
    <t>1 03 02230 01 0000 110</t>
  </si>
  <si>
    <t>1 03 02240 01 0000 110</t>
  </si>
  <si>
    <t>1 03 02250 01 0000 110</t>
  </si>
  <si>
    <t>1 05 00000 00 0000 000</t>
  </si>
  <si>
    <t>1 05 01000 00 0000 110</t>
  </si>
  <si>
    <t>1 05 02000 02 0000 110</t>
  </si>
  <si>
    <t>1 05 03000 01 0000 110</t>
  </si>
  <si>
    <t>1 05 04000 02 0000 110</t>
  </si>
  <si>
    <t>1 07 00000 00 0000 000</t>
  </si>
  <si>
    <t>1 07 01000 01 0000 110</t>
  </si>
  <si>
    <t>1 07 01020 01 0000 110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</si>
  <si>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</si>
  <si>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</si>
  <si>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</si>
  <si>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</si>
  <si>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</si>
  <si>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1 11 00000 00 0000 000</t>
  </si>
  <si>
    <t>1 11 05010 00 0000 120</t>
  </si>
  <si>
    <t>1 11 05013 05 0000 120</t>
  </si>
  <si>
    <t>1 11 05013 13 0000 120</t>
  </si>
  <si>
    <t>1 11 05030 00 0000 120</t>
  </si>
  <si>
    <t>1 11 05035 05 0000 120</t>
  </si>
  <si>
    <t>1 11 05070 00 0000 120</t>
  </si>
  <si>
    <t>1 11 05075 05 0000 120</t>
  </si>
  <si>
    <t>1 11 07010 00 0000 120</t>
  </si>
  <si>
    <t>1 11 07015 05 0000 120</t>
  </si>
  <si>
    <t>1 12 00000 00 0000 000</t>
  </si>
  <si>
    <t>1 12 01000 01 0000 120</t>
  </si>
  <si>
    <t>1 12 01010 01 6000 120</t>
  </si>
  <si>
    <t>1 12 01030 01 6000 120</t>
  </si>
  <si>
    <t>1 12 01041 01 6000 120</t>
  </si>
  <si>
    <t>1 12 01070 01 6000 120</t>
  </si>
  <si>
    <t>1 14 00000 00 0000 000</t>
  </si>
  <si>
    <t>1 14 02000 00 0000 000</t>
  </si>
  <si>
    <t>1 14 02053 05 0000 410</t>
  </si>
  <si>
    <t>1 14 06000 00 0000 430</t>
  </si>
  <si>
    <t>1 14 06013 05 0000 430</t>
  </si>
  <si>
    <t>1 14 06013 13 0000 430</t>
  </si>
  <si>
    <t>1 16 01053 01 0035 140</t>
  </si>
  <si>
    <t>1 16 01157 01 0000 140</t>
  </si>
  <si>
    <t>1 16 01203 01 0021 140</t>
  </si>
  <si>
    <t>1 16 07090 05 0000 140</t>
  </si>
  <si>
    <t>1 16 10061 05 0000 140</t>
  </si>
  <si>
    <t>1 16 10123 01 0000 140</t>
  </si>
  <si>
    <t>1 16 10129 01 0000 140</t>
  </si>
  <si>
    <t>1 16 11050 01 0000 140</t>
  </si>
  <si>
    <t>Объемы прогнозируемых доходов бюджета Елабужского муниципального района на 2021 год</t>
  </si>
  <si>
    <t>НАЛОГИ НА ТОВАРЫ (РАБОТЫ, УСЛУГИ), РЕАЛИЗУЕМЫЕ НА ТЕРРИТОРИИ РОССИЙСКОЙ ФЕДЕРАЦИИ</t>
  </si>
  <si>
    <t>1 16 00000 00 0000 000</t>
  </si>
  <si>
    <t xml:space="preserve"> 2 00 00000 00 0000 000</t>
  </si>
  <si>
    <t>2 02 15000 00 0000 150</t>
  </si>
  <si>
    <t>2 02 15001 05 0000 150</t>
  </si>
  <si>
    <t>2 02 20000 00 0000 150</t>
  </si>
  <si>
    <t>2 02 25304 05 0000 150</t>
  </si>
  <si>
    <t>2 02 25576 05 0000 150</t>
  </si>
  <si>
    <t>2 02 29999 05 0000 150</t>
  </si>
  <si>
    <t>2 02 30000 00 0000 150</t>
  </si>
  <si>
    <t xml:space="preserve">2 02 30024 05 0000 150
</t>
  </si>
  <si>
    <t>2 02 30024 05 0000 150</t>
  </si>
  <si>
    <t>2 02 30027 05 0000 150</t>
  </si>
  <si>
    <t xml:space="preserve">2 02 35118 05 0000 150
</t>
  </si>
  <si>
    <t xml:space="preserve">2 02 35120 05 0000 150
</t>
  </si>
  <si>
    <t xml:space="preserve">2 02 35303 05 0000 150
</t>
  </si>
  <si>
    <t>2 02 35930 05 0000 150</t>
  </si>
  <si>
    <t>2 02 40000 00 0000 150</t>
  </si>
  <si>
    <t>2 02 49999 05 0000 150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</si>
  <si>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</si>
  <si>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</si>
  <si>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</si>
  <si>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Субсидии бюджетам муниципальных районов и городских округов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</si>
  <si>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</si>
  <si>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Субвенции бюджетам муниципальных районов на осуществление государственных полномочий РТ по расчету и предоставлению дотаций бюджетам городского и сельских поселений</t>
  </si>
  <si>
    <t xml:space="preserve"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</si>
  <si>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</si>
  <si>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</si>
  <si>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</si>
  <si>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административных комиссий
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</si>
  <si>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государственной молодежной политики
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</si>
  <si>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осуществление управленческих расходов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</si>
  <si>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</si>
  <si>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</si>
  <si>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архивного дела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</si>
  <si>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и осуществлению деятельности по опеке и попечительству в отношении несовершеннолетних лиц и лиц, признанных судом недееспособными или ограниченно дееспособными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</si>
  <si>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</si>
  <si>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содержание сибиреязвенных скотомогильников и биотермических ям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</si>
  <si>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</si>
  <si>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</si>
  <si>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</si>
  <si>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Субвенции бюджетам муниципальных районов и городских округов для осуществления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</si>
  <si>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</si>
  <si>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</si>
  <si>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>Субвенции бюджетам муниципальных районов и городских округов на реализацию государственных полномочий по государственной регистрации актов гражданского состояния</t>
  </si>
  <si>
    <t xml:space="preserve"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</si>
  <si>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бюджетам муниципальных районов и городских округов для финансового обеспечения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</si>
  <si>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</si>
  <si>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>Дотации на выравнивание бюджетной обеспеченности муниципальных районов</t>
  </si>
  <si>
    <t>№ ___ от " ___ " __________ 2021 г.</t>
  </si>
  <si>
    <t>Межбюджетные трансферты на реализацию программ по спортивной подготовке и участие команд муниципальных физкультурных спортивных организаций, осуществляющих подготовку спортивного резерва РТ, в чемпионате РТ по хоккею и чемпионате РФ по хоккею (подгруппа А) (РКМ РТ от 21.12.2020 №2859-р)</t>
  </si>
  <si>
    <t>Межбюджетные трансферты на 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 (РКМ РТ №3091-р от 30.12.2020 г.)</t>
  </si>
  <si>
    <t>Межбюджетные трансферты  для предоставленияиных межбюджетных трансфертов бюджетам муниципальных районов в целях софинансирования в полном объеме расходных обязательств в части финансового обеспечения выполнения муниципального задания вновь открытыми муниципальными общеобразовательными организациями и муниципальными дошкольными образовательными организациями (РКМ РТ от 18.02.2021 г. №281-р)</t>
  </si>
  <si>
    <t>Межбюджетные трансферты на обеспечение жильем молодых семей в Республике Татарстан</t>
  </si>
  <si>
    <t>Прочие безвозмездные поступления</t>
  </si>
  <si>
    <t>2 07 00000 00 0000 150</t>
  </si>
  <si>
    <t>2 07 05020 05 0000 150</t>
  </si>
  <si>
    <t>2 02 45160 05 0000 150</t>
  </si>
  <si>
    <t>2 02 40014 05 0000 150</t>
  </si>
  <si>
    <t>Межбюджетные трансферты на мероприятия в области спорта, направленные на поддержку молодых специалистов (РКМ РТ №3090-р от 30.12.2020 г.)</t>
  </si>
  <si>
    <t>Межбюджетные трансферты на премиальные выплаты по майским Указам Президента РФ №597 от 07.05.2012 (РКМ РТ №504-р от 24.03.2021 г. за январь-март 2021)</t>
  </si>
  <si>
    <t>2 04 00000 00 0000 150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</si>
  <si>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</si>
  <si>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</si>
  <si>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</si>
  <si>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Межбюджетные трансферты на финансовое обеспечение исполнения расходных обязательств муниципальных образований (Самозанятость) (РКМ РТ от 25.02.2021 г. №322-р, РКМ РТ от 02.04.2021 г. №566-р, РКМ РТ от 16.04.2021 №723-р)</t>
  </si>
  <si>
    <t>Межбюджетные трансферты на компенсационные выплаты руководителям ТОС (РКМ РТ от 10.04.2021 №653-р)</t>
  </si>
  <si>
    <t>Межбюджетные трансферты муниципальным образованиям Республики Татарстан на возмещение части затрат организаций потребительской кооперации, связанных с доставкой товаров первой необходимости в отдаленные и малонаселенные сельские пункты Республики Татарстан, расположенные далее 11 км от районных центров Республики Татарстан (РКМ РТ от 02.04.2021 №568-р)</t>
  </si>
  <si>
    <t>Межбюджетные трансферты на приобретение спортивного оборудования, инвентаря и экипировки для оснащения физкультурных спортивных организаций (РКМ РТ №68-р от 20.01.2021 г.)</t>
  </si>
  <si>
    <t>Межбюджетные трансферты по итогам республиканского конкурса "Лучшее ТОС Республики Татарстан" (РКМ РТ от 10.04.2021)</t>
  </si>
  <si>
    <t>Межбюджетные трансферты муниципальным образованиям Республики Татарстан для материального поощрения глав муниципальных районов, городских округов, заместителей глав муниципальных районов, городских округов, руководителей исполнительных комитетов муниципальных образований, являющихся административными центрами муниципальных районов и поселками городского типа, руководителей аппаратов представительных органов власти муниципальных районов и городских округов и глав городских и сельских поселений по итогам работы за 1 квартал 2021 года (РКМ РТ от 27.04.2021 г. №807-р)</t>
  </si>
  <si>
    <t>На поощрение отдельных категорий работников государственных и муниципальных учреждений Республики Татарстан в рамках реализации Указов Президента Российской Федерации от 7 мая 2012 года №597 «О мероприятиях по реализации государственной социальной политики»</t>
  </si>
  <si>
    <t>Межбюджетные трансферты на мероприятия в области образования, направленные на поддержку молодых специалистов</t>
  </si>
  <si>
    <t>На выплату ежемесячной стимулирующей надбавки педагогическим работникам - молодым специалистам по ведомству - Министерство образования и науки Республики Татарстан (РКМ РТ от 13.04.2021 №675-р)</t>
  </si>
  <si>
    <t>На реализацию мероприятий, связанных с повышение заработной платы отраслевых специалистов муниципальных учреждений молодежной политики за 1 квартал 2021 года (РКМ РТ от 25.05.2021 №1020-р)</t>
  </si>
  <si>
    <t>Межбюджетные трансферты, предоставляемые по итогам республиканского конкурса, проведенного в 2021 году (Гранты сельским поселениям и городским поселениям, образованным на основе поселка городского типа, не являющимся административными центрами муниципальных районов РТ</t>
  </si>
  <si>
    <t>Субсидии на долевое финансирование мероприятий по модернизации систем коммунальнойо инфраструктуры</t>
  </si>
  <si>
    <t>Субсидии на софинансирование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 (лагеря)</t>
  </si>
  <si>
    <t>Межбюджетные трансферты на реализацию мероприятий, связанных с обеспечением условий для развития на территории муниципальных образований РТ физической культуры, массового спорта, организации проведения официальных физкультурно-оздоровительных и спортивных мероприятий, в целях финансового обеспечения выполнения муниципальными бюджетными и автономными учреждениями муниципального задания по оказанию муниципальных услуг по спортивной подготовке по видам спорта в части затрат, связанных с аутсорсингом услуг по перевозке спортсменов, занимающихся в учреждениях (РКМ РТ от 03.06.2021 №1053-р)</t>
  </si>
  <si>
    <t>Межбюджетные трансферты для осуществления ежемесячных выплат в виде стипендий студентам образовательных организаций высшего образования, предусматривающим педагогический вид деятельности, с января по июнь 2021 года на основании результатов зимней зачетно-экзаменационной сессии 2020/2021 учебного года (РКМ РТ от 22.05.2021 №960-р)</t>
  </si>
  <si>
    <t>Межбюджетные трансферты бюджетам муниципальных образований РТ на решение вопросов местного значения, осуществляемое с привлечением средств самообложения граждан (РКМ РТ от 15.06.2021 №1130-р)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</si>
</sst>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0" fillId="0" borderId="0" xfId="0" applyFont="1" applyFill="1"/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4" fontId="0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/>
    <xf numFmtId="181" fontId="0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center" wrapText="1"/>
    </xf>
    <xf numFmtId="181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181" fontId="7" fillId="0" borderId="0" xfId="1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center" vertical="top"/>
    </xf>
    <xf numFmtId="181" fontId="7" fillId="0" borderId="0" xfId="0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vertical="center"/>
    </xf>
    <xf numFmtId="181" fontId="9" fillId="0" borderId="0" xfId="1" applyNumberFormat="1" applyFont="1" applyFill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3" fillId="0" borderId="0" xfId="0" applyNumberFormat="1" applyFont="1" applyFill="1" applyBorder="1"/>
    <xf numFmtId="4" fontId="4" fillId="0" borderId="0" xfId="1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/>
    <xf numFmtId="0" fontId="6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31AE70939E8C1FEAE7E12D77BE19C0BB45117F98D55E25AA4F7AB0C0A702987FB449D9A1216CFA21B8414551CEFF353997B4E635AA699E011n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view="pageBreakPreview" zoomScaleNormal="100" zoomScaleSheetLayoutView="100" workbookViewId="0">
      <selection activeCell="L6" sqref="L6"/>
    </sheetView>
  </sheetViews>
  <sheetFormatPr defaultColWidth="9.125" defaultRowHeight="12.9" x14ac:dyDescent="0.2"/>
  <cols>
    <col min="1" max="1" width="64.625" style="1" customWidth="1"/>
    <col min="2" max="2" width="28.75" style="2" customWidth="1"/>
    <col min="3" max="3" width="13.125" style="6" customWidth="1"/>
    <col min="4" max="4" width="14.75" style="44" bestFit="1" customWidth="1"/>
    <col min="5" max="5" width="15.375" style="44" customWidth="1"/>
    <col min="6" max="8" width="9.125" style="44"/>
    <col min="9" max="16384" width="9.125" style="6"/>
  </cols>
  <sheetData>
    <row r="1" spans="1:8" ht="15.8" customHeight="1" x14ac:dyDescent="0.25">
      <c r="B1" s="47" t="s">
        <v>21</v>
      </c>
      <c r="C1" s="47"/>
    </row>
    <row r="2" spans="1:8" ht="95.95" customHeight="1" x14ac:dyDescent="0.2">
      <c r="B2" s="48" t="s">
        <v>45</v>
      </c>
      <c r="C2" s="48"/>
    </row>
    <row r="3" spans="1:8" ht="15.65" x14ac:dyDescent="0.25">
      <c r="B3" s="49" t="s">
        <v>172</v>
      </c>
      <c r="C3" s="49"/>
    </row>
    <row r="4" spans="1:8" ht="15.65" x14ac:dyDescent="0.25">
      <c r="B4" s="19"/>
      <c r="C4" s="19"/>
    </row>
    <row r="5" spans="1:8" ht="15.65" x14ac:dyDescent="0.25">
      <c r="C5" s="3"/>
    </row>
    <row r="6" spans="1:8" ht="39.75" customHeight="1" x14ac:dyDescent="0.3">
      <c r="A6" s="50" t="s">
        <v>122</v>
      </c>
      <c r="B6" s="50"/>
      <c r="C6" s="50"/>
    </row>
    <row r="7" spans="1:8" ht="16.5" customHeight="1" x14ac:dyDescent="0.25">
      <c r="A7" s="4"/>
      <c r="B7" s="5"/>
      <c r="C7" s="3" t="s">
        <v>37</v>
      </c>
    </row>
    <row r="8" spans="1:8" ht="35.35" customHeight="1" x14ac:dyDescent="0.2">
      <c r="A8" s="42" t="s">
        <v>1</v>
      </c>
      <c r="B8" s="43" t="s">
        <v>2</v>
      </c>
      <c r="C8" s="42" t="s">
        <v>0</v>
      </c>
    </row>
    <row r="9" spans="1:8" s="10" customFormat="1" ht="19.55" hidden="1" customHeight="1" x14ac:dyDescent="0.2">
      <c r="A9" s="18" t="s">
        <v>53</v>
      </c>
      <c r="B9" s="8" t="s">
        <v>72</v>
      </c>
      <c r="C9" s="7">
        <f>C10+C12+C17+C25+C30+C40+C47+C49+C55+C22</f>
        <v>675140.3</v>
      </c>
      <c r="D9" s="12"/>
      <c r="E9" s="12"/>
      <c r="F9" s="12"/>
      <c r="G9" s="12"/>
      <c r="H9" s="12"/>
    </row>
    <row r="10" spans="1:8" s="10" customFormat="1" ht="18" hidden="1" customHeight="1" x14ac:dyDescent="0.2">
      <c r="A10" s="18" t="s">
        <v>54</v>
      </c>
      <c r="B10" s="8" t="s">
        <v>73</v>
      </c>
      <c r="C10" s="7">
        <f>C11</f>
        <v>555224.5</v>
      </c>
      <c r="D10" s="12"/>
      <c r="E10" s="12"/>
      <c r="F10" s="12"/>
      <c r="G10" s="12"/>
      <c r="H10" s="12"/>
    </row>
    <row r="11" spans="1:8" s="10" customFormat="1" ht="17.350000000000001" hidden="1" customHeight="1" x14ac:dyDescent="0.2">
      <c r="A11" s="18" t="s">
        <v>3</v>
      </c>
      <c r="B11" s="8" t="s">
        <v>74</v>
      </c>
      <c r="C11" s="7">
        <v>555224.5</v>
      </c>
      <c r="D11" s="12"/>
      <c r="E11" s="12"/>
      <c r="F11" s="12"/>
      <c r="G11" s="12"/>
      <c r="H11" s="12"/>
    </row>
    <row r="12" spans="1:8" s="10" customFormat="1" ht="46.9" hidden="1" x14ac:dyDescent="0.2">
      <c r="A12" s="17" t="s">
        <v>123</v>
      </c>
      <c r="B12" s="8" t="s">
        <v>75</v>
      </c>
      <c r="C12" s="7">
        <f>SUM(C13:C16)</f>
        <v>28700</v>
      </c>
      <c r="D12" s="12"/>
      <c r="E12" s="12"/>
      <c r="F12" s="12"/>
      <c r="G12" s="12"/>
      <c r="H12" s="12"/>
    </row>
    <row r="13" spans="1:8" s="10" customFormat="1" ht="78.150000000000006" hidden="1" x14ac:dyDescent="0.2">
      <c r="A13" s="17" t="s">
        <v>25</v>
      </c>
      <c r="B13" s="15" t="s">
        <v>76</v>
      </c>
      <c r="C13" s="16">
        <v>10770</v>
      </c>
      <c r="D13" s="12"/>
      <c r="E13" s="12"/>
      <c r="F13" s="12"/>
      <c r="G13" s="12"/>
      <c r="H13" s="12"/>
    </row>
    <row r="14" spans="1:8" s="10" customFormat="1" ht="97.5" hidden="1" customHeight="1" x14ac:dyDescent="0.2">
      <c r="A14" s="17" t="s">
        <v>26</v>
      </c>
      <c r="B14" s="15" t="s">
        <v>77</v>
      </c>
      <c r="C14" s="16">
        <v>80</v>
      </c>
      <c r="D14" s="12"/>
      <c r="E14" s="12"/>
      <c r="F14" s="12"/>
      <c r="G14" s="12"/>
      <c r="H14" s="12"/>
    </row>
    <row r="15" spans="1:8" s="10" customFormat="1" ht="81" hidden="1" customHeight="1" x14ac:dyDescent="0.2">
      <c r="A15" s="17" t="s">
        <v>28</v>
      </c>
      <c r="B15" s="15" t="s">
        <v>78</v>
      </c>
      <c r="C15" s="16">
        <v>17850</v>
      </c>
      <c r="D15" s="12"/>
      <c r="E15" s="12"/>
      <c r="F15" s="12"/>
      <c r="G15" s="12"/>
      <c r="H15" s="12"/>
    </row>
    <row r="16" spans="1:8" s="10" customFormat="1" ht="77.3" hidden="1" customHeight="1" x14ac:dyDescent="0.2">
      <c r="A16" s="18" t="s">
        <v>29</v>
      </c>
      <c r="B16" s="15" t="s">
        <v>27</v>
      </c>
      <c r="C16" s="16">
        <v>0</v>
      </c>
      <c r="D16" s="12"/>
      <c r="E16" s="12"/>
      <c r="F16" s="12"/>
      <c r="G16" s="12"/>
      <c r="H16" s="12"/>
    </row>
    <row r="17" spans="1:8" s="10" customFormat="1" ht="18" hidden="1" customHeight="1" x14ac:dyDescent="0.2">
      <c r="A17" s="18" t="s">
        <v>65</v>
      </c>
      <c r="B17" s="15" t="s">
        <v>79</v>
      </c>
      <c r="C17" s="16">
        <f>SUM(C18:C21)</f>
        <v>49469</v>
      </c>
      <c r="D17" s="12"/>
      <c r="E17" s="12"/>
      <c r="F17" s="12"/>
      <c r="G17" s="12"/>
      <c r="H17" s="12"/>
    </row>
    <row r="18" spans="1:8" s="10" customFormat="1" ht="32.950000000000003" hidden="1" customHeight="1" x14ac:dyDescent="0.2">
      <c r="A18" s="17" t="s">
        <v>4</v>
      </c>
      <c r="B18" s="15" t="s">
        <v>80</v>
      </c>
      <c r="C18" s="16">
        <v>41590</v>
      </c>
      <c r="D18" s="12"/>
      <c r="E18" s="12"/>
      <c r="F18" s="12"/>
      <c r="G18" s="12"/>
      <c r="H18" s="12"/>
    </row>
    <row r="19" spans="1:8" s="10" customFormat="1" ht="33.799999999999997" hidden="1" customHeight="1" x14ac:dyDescent="0.2">
      <c r="A19" s="17" t="s">
        <v>5</v>
      </c>
      <c r="B19" s="15" t="s">
        <v>81</v>
      </c>
      <c r="C19" s="16">
        <v>6415</v>
      </c>
      <c r="D19" s="12"/>
      <c r="E19" s="12"/>
      <c r="F19" s="12"/>
      <c r="G19" s="12"/>
      <c r="H19" s="12"/>
    </row>
    <row r="20" spans="1:8" s="10" customFormat="1" ht="21.1" hidden="1" customHeight="1" x14ac:dyDescent="0.2">
      <c r="A20" s="17" t="s">
        <v>6</v>
      </c>
      <c r="B20" s="15" t="s">
        <v>82</v>
      </c>
      <c r="C20" s="16">
        <v>484</v>
      </c>
      <c r="D20" s="12"/>
      <c r="E20" s="12"/>
      <c r="F20" s="12"/>
      <c r="G20" s="12"/>
      <c r="H20" s="12"/>
    </row>
    <row r="21" spans="1:8" s="10" customFormat="1" ht="35.35" hidden="1" customHeight="1" x14ac:dyDescent="0.2">
      <c r="A21" s="17" t="s">
        <v>13</v>
      </c>
      <c r="B21" s="15" t="s">
        <v>83</v>
      </c>
      <c r="C21" s="16">
        <v>980</v>
      </c>
      <c r="D21" s="12"/>
      <c r="E21" s="12"/>
      <c r="F21" s="12"/>
      <c r="G21" s="12"/>
      <c r="H21" s="12"/>
    </row>
    <row r="22" spans="1:8" s="10" customFormat="1" ht="35.35" hidden="1" customHeight="1" x14ac:dyDescent="0.2">
      <c r="A22" s="17" t="s">
        <v>55</v>
      </c>
      <c r="B22" s="15" t="s">
        <v>84</v>
      </c>
      <c r="C22" s="16">
        <f>C23</f>
        <v>600</v>
      </c>
      <c r="D22" s="12"/>
      <c r="E22" s="12"/>
      <c r="F22" s="12"/>
      <c r="G22" s="12"/>
      <c r="H22" s="12"/>
    </row>
    <row r="23" spans="1:8" s="10" customFormat="1" ht="15.65" hidden="1" x14ac:dyDescent="0.2">
      <c r="A23" s="40" t="s">
        <v>56</v>
      </c>
      <c r="B23" s="15" t="s">
        <v>85</v>
      </c>
      <c r="C23" s="16">
        <f>C24</f>
        <v>600</v>
      </c>
      <c r="D23" s="12"/>
      <c r="E23" s="12"/>
      <c r="F23" s="12"/>
      <c r="G23" s="12"/>
      <c r="H23" s="12"/>
    </row>
    <row r="24" spans="1:8" s="10" customFormat="1" ht="31.25" hidden="1" x14ac:dyDescent="0.2">
      <c r="A24" s="17" t="s">
        <v>32</v>
      </c>
      <c r="B24" s="15" t="s">
        <v>86</v>
      </c>
      <c r="C24" s="16">
        <v>600</v>
      </c>
      <c r="D24" s="12"/>
      <c r="E24" s="12"/>
      <c r="F24" s="12"/>
      <c r="G24" s="12"/>
      <c r="H24" s="12"/>
    </row>
    <row r="25" spans="1:8" s="10" customFormat="1" ht="19.55" hidden="1" customHeight="1" x14ac:dyDescent="0.2">
      <c r="A25" s="18" t="s">
        <v>57</v>
      </c>
      <c r="B25" s="15" t="s">
        <v>87</v>
      </c>
      <c r="C25" s="16">
        <f>C26+C28</f>
        <v>9633.5</v>
      </c>
      <c r="D25" s="12"/>
      <c r="E25" s="12"/>
      <c r="F25" s="12"/>
      <c r="G25" s="12"/>
      <c r="H25" s="12"/>
    </row>
    <row r="26" spans="1:8" s="10" customFormat="1" ht="31.25" hidden="1" x14ac:dyDescent="0.2">
      <c r="A26" s="17" t="s">
        <v>58</v>
      </c>
      <c r="B26" s="15" t="s">
        <v>88</v>
      </c>
      <c r="C26" s="16">
        <f>C27</f>
        <v>9553.5</v>
      </c>
      <c r="D26" s="12"/>
      <c r="E26" s="12"/>
      <c r="F26" s="12"/>
      <c r="G26" s="12"/>
      <c r="H26" s="12"/>
    </row>
    <row r="27" spans="1:8" s="10" customFormat="1" ht="46.55" hidden="1" customHeight="1" x14ac:dyDescent="0.2">
      <c r="A27" s="17" t="s">
        <v>11</v>
      </c>
      <c r="B27" s="15" t="s">
        <v>89</v>
      </c>
      <c r="C27" s="16">
        <v>9553.5</v>
      </c>
      <c r="D27" s="12"/>
      <c r="E27" s="12"/>
      <c r="F27" s="12"/>
      <c r="G27" s="12"/>
      <c r="H27" s="12"/>
    </row>
    <row r="28" spans="1:8" s="10" customFormat="1" ht="33.799999999999997" hidden="1" customHeight="1" x14ac:dyDescent="0.2">
      <c r="A28" s="40" t="s">
        <v>59</v>
      </c>
      <c r="B28" s="15" t="s">
        <v>90</v>
      </c>
      <c r="C28" s="16">
        <f>C29</f>
        <v>80</v>
      </c>
      <c r="D28" s="12"/>
      <c r="E28" s="12"/>
      <c r="F28" s="12"/>
      <c r="G28" s="12"/>
      <c r="H28" s="12"/>
    </row>
    <row r="29" spans="1:8" s="10" customFormat="1" ht="32.299999999999997" hidden="1" customHeight="1" x14ac:dyDescent="0.2">
      <c r="A29" s="17" t="s">
        <v>14</v>
      </c>
      <c r="B29" s="15" t="s">
        <v>91</v>
      </c>
      <c r="C29" s="16">
        <v>80</v>
      </c>
      <c r="D29" s="12"/>
      <c r="E29" s="12"/>
      <c r="F29" s="12"/>
      <c r="G29" s="12"/>
      <c r="H29" s="12"/>
    </row>
    <row r="30" spans="1:8" s="10" customFormat="1" ht="46.9" hidden="1" x14ac:dyDescent="0.2">
      <c r="A30" s="17" t="s">
        <v>60</v>
      </c>
      <c r="B30" s="15" t="s">
        <v>92</v>
      </c>
      <c r="C30" s="16">
        <f>C31+C34+C36+C38</f>
        <v>15371.3</v>
      </c>
      <c r="D30" s="12"/>
      <c r="E30" s="12"/>
      <c r="F30" s="12"/>
      <c r="G30" s="12"/>
      <c r="H30" s="12"/>
    </row>
    <row r="31" spans="1:8" s="10" customFormat="1" ht="64.55" hidden="1" customHeight="1" x14ac:dyDescent="0.2">
      <c r="A31" s="17" t="s">
        <v>61</v>
      </c>
      <c r="B31" s="15" t="s">
        <v>93</v>
      </c>
      <c r="C31" s="16">
        <f>C32+C33</f>
        <v>14245</v>
      </c>
      <c r="D31" s="12"/>
      <c r="E31" s="12"/>
      <c r="F31" s="12"/>
      <c r="G31" s="12"/>
      <c r="H31" s="12"/>
    </row>
    <row r="32" spans="1:8" s="10" customFormat="1" ht="96.8" hidden="1" customHeight="1" x14ac:dyDescent="0.2">
      <c r="A32" s="17" t="s">
        <v>35</v>
      </c>
      <c r="B32" s="15" t="s">
        <v>94</v>
      </c>
      <c r="C32" s="16">
        <v>3500</v>
      </c>
      <c r="D32" s="12"/>
      <c r="E32" s="12"/>
      <c r="F32" s="12"/>
      <c r="G32" s="12"/>
      <c r="H32" s="12"/>
    </row>
    <row r="33" spans="1:8" s="10" customFormat="1" ht="81" hidden="1" customHeight="1" x14ac:dyDescent="0.2">
      <c r="A33" s="17" t="s">
        <v>23</v>
      </c>
      <c r="B33" s="15" t="s">
        <v>95</v>
      </c>
      <c r="C33" s="16">
        <v>10745</v>
      </c>
      <c r="D33" s="12"/>
      <c r="E33" s="12"/>
      <c r="F33" s="12"/>
      <c r="G33" s="12"/>
      <c r="H33" s="12"/>
    </row>
    <row r="34" spans="1:8" s="10" customFormat="1" ht="93.75" hidden="1" x14ac:dyDescent="0.2">
      <c r="A34" s="17" t="s">
        <v>62</v>
      </c>
      <c r="B34" s="15" t="s">
        <v>96</v>
      </c>
      <c r="C34" s="16">
        <f>C35</f>
        <v>569.29999999999995</v>
      </c>
      <c r="D34" s="12"/>
      <c r="E34" s="12"/>
      <c r="F34" s="12"/>
      <c r="G34" s="12"/>
      <c r="H34" s="12"/>
    </row>
    <row r="35" spans="1:8" s="10" customFormat="1" ht="81.7" hidden="1" customHeight="1" x14ac:dyDescent="0.2">
      <c r="A35" s="17" t="s">
        <v>12</v>
      </c>
      <c r="B35" s="15" t="s">
        <v>97</v>
      </c>
      <c r="C35" s="16">
        <v>569.29999999999995</v>
      </c>
      <c r="D35" s="12"/>
      <c r="E35" s="12"/>
      <c r="F35" s="12"/>
      <c r="G35" s="12"/>
      <c r="H35" s="12"/>
    </row>
    <row r="36" spans="1:8" s="10" customFormat="1" ht="46.9" hidden="1" x14ac:dyDescent="0.2">
      <c r="A36" s="17" t="s">
        <v>63</v>
      </c>
      <c r="B36" s="15" t="s">
        <v>98</v>
      </c>
      <c r="C36" s="16">
        <f>C37</f>
        <v>500</v>
      </c>
      <c r="D36" s="12"/>
      <c r="E36" s="12"/>
      <c r="F36" s="12"/>
      <c r="G36" s="12"/>
      <c r="H36" s="12"/>
    </row>
    <row r="37" spans="1:8" s="10" customFormat="1" ht="46.9" hidden="1" x14ac:dyDescent="0.2">
      <c r="A37" s="17" t="s">
        <v>33</v>
      </c>
      <c r="B37" s="15" t="s">
        <v>99</v>
      </c>
      <c r="C37" s="16">
        <v>500</v>
      </c>
      <c r="D37" s="12"/>
      <c r="E37" s="12"/>
      <c r="F37" s="12"/>
      <c r="G37" s="12"/>
      <c r="H37" s="12"/>
    </row>
    <row r="38" spans="1:8" s="10" customFormat="1" ht="46.9" hidden="1" x14ac:dyDescent="0.2">
      <c r="A38" s="17" t="s">
        <v>64</v>
      </c>
      <c r="B38" s="15" t="s">
        <v>100</v>
      </c>
      <c r="C38" s="16">
        <f>C39</f>
        <v>57</v>
      </c>
      <c r="D38" s="12"/>
      <c r="E38" s="12"/>
      <c r="F38" s="12"/>
      <c r="G38" s="12"/>
      <c r="H38" s="12"/>
    </row>
    <row r="39" spans="1:8" s="10" customFormat="1" ht="62.5" hidden="1" x14ac:dyDescent="0.2">
      <c r="A39" s="17" t="s">
        <v>15</v>
      </c>
      <c r="B39" s="15" t="s">
        <v>101</v>
      </c>
      <c r="C39" s="16">
        <v>57</v>
      </c>
      <c r="D39" s="12"/>
      <c r="E39" s="12"/>
      <c r="F39" s="12"/>
      <c r="G39" s="12"/>
      <c r="H39" s="12"/>
    </row>
    <row r="40" spans="1:8" s="10" customFormat="1" ht="31.25" hidden="1" x14ac:dyDescent="0.2">
      <c r="A40" s="41" t="s">
        <v>70</v>
      </c>
      <c r="B40" s="15" t="s">
        <v>102</v>
      </c>
      <c r="C40" s="16">
        <f>C41</f>
        <v>3400</v>
      </c>
      <c r="D40" s="12"/>
      <c r="E40" s="12"/>
      <c r="F40" s="12"/>
      <c r="G40" s="12"/>
      <c r="H40" s="12"/>
    </row>
    <row r="41" spans="1:8" s="10" customFormat="1" ht="15.65" hidden="1" x14ac:dyDescent="0.2">
      <c r="A41" s="41" t="s">
        <v>71</v>
      </c>
      <c r="B41" s="15" t="s">
        <v>103</v>
      </c>
      <c r="C41" s="16">
        <f>C42+C44+C45+C46</f>
        <v>3400</v>
      </c>
      <c r="D41" s="12"/>
      <c r="E41" s="12"/>
      <c r="F41" s="12"/>
      <c r="G41" s="12"/>
      <c r="H41" s="12"/>
    </row>
    <row r="42" spans="1:8" s="10" customFormat="1" ht="78.8" hidden="1" customHeight="1" x14ac:dyDescent="0.2">
      <c r="A42" s="17" t="s">
        <v>46</v>
      </c>
      <c r="B42" s="15" t="s">
        <v>104</v>
      </c>
      <c r="C42" s="16">
        <v>400</v>
      </c>
      <c r="D42" s="12"/>
      <c r="E42" s="12"/>
      <c r="F42" s="12"/>
      <c r="G42" s="12"/>
      <c r="H42" s="12"/>
    </row>
    <row r="43" spans="1:8" s="10" customFormat="1" ht="33.799999999999997" hidden="1" customHeight="1" x14ac:dyDescent="0.2">
      <c r="A43" s="17" t="s">
        <v>16</v>
      </c>
      <c r="B43" s="15" t="s">
        <v>34</v>
      </c>
      <c r="C43" s="16"/>
      <c r="D43" s="12"/>
      <c r="E43" s="12"/>
      <c r="F43" s="12"/>
      <c r="G43" s="12"/>
      <c r="H43" s="12"/>
    </row>
    <row r="44" spans="1:8" s="10" customFormat="1" ht="63.7" hidden="1" customHeight="1" x14ac:dyDescent="0.2">
      <c r="A44" s="17" t="s">
        <v>39</v>
      </c>
      <c r="B44" s="15" t="s">
        <v>105</v>
      </c>
      <c r="C44" s="16">
        <v>97</v>
      </c>
      <c r="D44" s="12"/>
      <c r="E44" s="12"/>
      <c r="F44" s="12"/>
      <c r="G44" s="12"/>
      <c r="H44" s="12"/>
    </row>
    <row r="45" spans="1:8" s="11" customFormat="1" ht="64.55" hidden="1" customHeight="1" x14ac:dyDescent="0.25">
      <c r="A45" s="17" t="s">
        <v>40</v>
      </c>
      <c r="B45" s="15" t="s">
        <v>106</v>
      </c>
      <c r="C45" s="16">
        <v>2900</v>
      </c>
      <c r="D45" s="45"/>
      <c r="E45" s="45"/>
      <c r="F45" s="45"/>
      <c r="G45" s="45"/>
      <c r="H45" s="45"/>
    </row>
    <row r="46" spans="1:8" s="11" customFormat="1" ht="78.8" hidden="1" customHeight="1" x14ac:dyDescent="0.25">
      <c r="A46" s="17" t="s">
        <v>41</v>
      </c>
      <c r="B46" s="15" t="s">
        <v>107</v>
      </c>
      <c r="C46" s="16">
        <v>3</v>
      </c>
      <c r="D46" s="45"/>
      <c r="E46" s="45"/>
      <c r="F46" s="45"/>
      <c r="G46" s="45"/>
      <c r="H46" s="45"/>
    </row>
    <row r="47" spans="1:8" s="11" customFormat="1" ht="36.700000000000003" hidden="1" customHeight="1" x14ac:dyDescent="0.25">
      <c r="A47" s="18" t="s">
        <v>17</v>
      </c>
      <c r="B47" s="15" t="s">
        <v>18</v>
      </c>
      <c r="C47" s="16">
        <f>C48</f>
        <v>0</v>
      </c>
      <c r="D47" s="45"/>
      <c r="E47" s="45"/>
      <c r="F47" s="45"/>
      <c r="G47" s="45"/>
      <c r="H47" s="45"/>
    </row>
    <row r="48" spans="1:8" s="11" customFormat="1" ht="31.6" hidden="1" customHeight="1" x14ac:dyDescent="0.25">
      <c r="A48" s="18" t="s">
        <v>19</v>
      </c>
      <c r="B48" s="15" t="s">
        <v>20</v>
      </c>
      <c r="C48" s="16">
        <v>0</v>
      </c>
      <c r="D48" s="45"/>
      <c r="E48" s="45"/>
      <c r="F48" s="45"/>
      <c r="G48" s="45"/>
      <c r="H48" s="45"/>
    </row>
    <row r="49" spans="1:8" s="11" customFormat="1" ht="31.25" hidden="1" x14ac:dyDescent="0.25">
      <c r="A49" s="17" t="s">
        <v>66</v>
      </c>
      <c r="B49" s="15" t="s">
        <v>108</v>
      </c>
      <c r="C49" s="16">
        <f>C50+C52</f>
        <v>10475</v>
      </c>
      <c r="D49" s="45"/>
      <c r="E49" s="45"/>
      <c r="F49" s="45"/>
      <c r="G49" s="45"/>
      <c r="H49" s="45"/>
    </row>
    <row r="50" spans="1:8" s="11" customFormat="1" ht="86.3" hidden="1" customHeight="1" x14ac:dyDescent="0.25">
      <c r="A50" s="17" t="s">
        <v>68</v>
      </c>
      <c r="B50" s="15" t="s">
        <v>109</v>
      </c>
      <c r="C50" s="16">
        <f>C51</f>
        <v>2500</v>
      </c>
      <c r="D50" s="45"/>
      <c r="E50" s="45"/>
      <c r="F50" s="45"/>
      <c r="G50" s="45"/>
      <c r="H50" s="45"/>
    </row>
    <row r="51" spans="1:8" s="11" customFormat="1" ht="98.35" hidden="1" customHeight="1" x14ac:dyDescent="0.25">
      <c r="A51" s="17" t="s">
        <v>22</v>
      </c>
      <c r="B51" s="15" t="s">
        <v>110</v>
      </c>
      <c r="C51" s="16">
        <v>2500</v>
      </c>
      <c r="D51" s="45"/>
      <c r="E51" s="45"/>
      <c r="F51" s="45"/>
      <c r="G51" s="45"/>
      <c r="H51" s="45"/>
    </row>
    <row r="52" spans="1:8" s="11" customFormat="1" ht="32.950000000000003" hidden="1" customHeight="1" x14ac:dyDescent="0.25">
      <c r="A52" s="41" t="s">
        <v>69</v>
      </c>
      <c r="B52" s="15" t="s">
        <v>111</v>
      </c>
      <c r="C52" s="16">
        <f>C53+C54</f>
        <v>7975</v>
      </c>
      <c r="D52" s="45"/>
      <c r="E52" s="45"/>
      <c r="F52" s="45"/>
      <c r="G52" s="45"/>
      <c r="H52" s="45"/>
    </row>
    <row r="53" spans="1:8" s="11" customFormat="1" ht="62.5" hidden="1" x14ac:dyDescent="0.25">
      <c r="A53" s="17" t="s">
        <v>36</v>
      </c>
      <c r="B53" s="15" t="s">
        <v>112</v>
      </c>
      <c r="C53" s="16">
        <v>2500</v>
      </c>
      <c r="D53" s="45"/>
      <c r="E53" s="45"/>
      <c r="F53" s="45"/>
      <c r="G53" s="45"/>
      <c r="H53" s="45"/>
    </row>
    <row r="54" spans="1:8" s="11" customFormat="1" ht="46.55" hidden="1" customHeight="1" x14ac:dyDescent="0.25">
      <c r="A54" s="17" t="s">
        <v>24</v>
      </c>
      <c r="B54" s="15" t="s">
        <v>113</v>
      </c>
      <c r="C54" s="16">
        <v>5475</v>
      </c>
      <c r="D54" s="45"/>
      <c r="E54" s="45"/>
      <c r="F54" s="45"/>
      <c r="G54" s="45"/>
      <c r="H54" s="45"/>
    </row>
    <row r="55" spans="1:8" s="11" customFormat="1" ht="18" hidden="1" customHeight="1" x14ac:dyDescent="0.25">
      <c r="A55" s="17" t="s">
        <v>67</v>
      </c>
      <c r="B55" s="15" t="s">
        <v>124</v>
      </c>
      <c r="C55" s="16">
        <f>SUM(C56:C63)</f>
        <v>2267</v>
      </c>
      <c r="D55" s="45"/>
      <c r="E55" s="45"/>
      <c r="F55" s="45"/>
      <c r="G55" s="45"/>
      <c r="H55" s="45"/>
    </row>
    <row r="56" spans="1:8" s="11" customFormat="1" ht="78.8" hidden="1" customHeight="1" x14ac:dyDescent="0.25">
      <c r="A56" s="23" t="s">
        <v>44</v>
      </c>
      <c r="B56" s="21" t="s">
        <v>114</v>
      </c>
      <c r="C56" s="22">
        <v>20</v>
      </c>
      <c r="D56" s="45"/>
      <c r="E56" s="45"/>
      <c r="F56" s="45"/>
      <c r="G56" s="45"/>
      <c r="H56" s="45"/>
    </row>
    <row r="57" spans="1:8" s="11" customFormat="1" ht="220.6" hidden="1" customHeight="1" x14ac:dyDescent="0.25">
      <c r="A57" s="23" t="s">
        <v>42</v>
      </c>
      <c r="B57" s="21" t="s">
        <v>115</v>
      </c>
      <c r="C57" s="22">
        <v>10</v>
      </c>
      <c r="D57" s="45"/>
      <c r="E57" s="45"/>
      <c r="F57" s="45"/>
      <c r="G57" s="45"/>
      <c r="H57" s="45"/>
    </row>
    <row r="58" spans="1:8" s="11" customFormat="1" ht="111.1" hidden="1" customHeight="1" x14ac:dyDescent="0.25">
      <c r="A58" s="23" t="s">
        <v>47</v>
      </c>
      <c r="B58" s="21" t="s">
        <v>116</v>
      </c>
      <c r="C58" s="22">
        <v>20</v>
      </c>
      <c r="D58" s="45"/>
      <c r="E58" s="45"/>
      <c r="F58" s="45"/>
      <c r="G58" s="45"/>
      <c r="H58" s="45"/>
    </row>
    <row r="59" spans="1:8" s="11" customFormat="1" ht="78.8" hidden="1" customHeight="1" x14ac:dyDescent="0.25">
      <c r="A59" s="23" t="s">
        <v>48</v>
      </c>
      <c r="B59" s="21" t="s">
        <v>117</v>
      </c>
      <c r="C59" s="22">
        <v>287</v>
      </c>
      <c r="D59" s="45"/>
      <c r="E59" s="45"/>
      <c r="F59" s="45"/>
      <c r="G59" s="45"/>
      <c r="H59" s="45"/>
    </row>
    <row r="60" spans="1:8" s="11" customFormat="1" ht="92.25" hidden="1" customHeight="1" x14ac:dyDescent="0.25">
      <c r="A60" s="23" t="s">
        <v>43</v>
      </c>
      <c r="B60" s="21" t="s">
        <v>118</v>
      </c>
      <c r="C60" s="22">
        <v>100</v>
      </c>
      <c r="D60" s="45"/>
      <c r="E60" s="45"/>
      <c r="F60" s="45"/>
      <c r="G60" s="45"/>
      <c r="H60" s="45"/>
    </row>
    <row r="61" spans="1:8" s="11" customFormat="1" ht="78.8" hidden="1" customHeight="1" x14ac:dyDescent="0.25">
      <c r="A61" s="24" t="s">
        <v>49</v>
      </c>
      <c r="B61" s="21" t="s">
        <v>119</v>
      </c>
      <c r="C61" s="22">
        <v>763</v>
      </c>
      <c r="D61" s="45"/>
      <c r="E61" s="45"/>
      <c r="F61" s="45"/>
      <c r="G61" s="45"/>
      <c r="H61" s="45"/>
    </row>
    <row r="62" spans="1:8" s="11" customFormat="1" ht="78.8" hidden="1" customHeight="1" x14ac:dyDescent="0.25">
      <c r="A62" s="24" t="s">
        <v>50</v>
      </c>
      <c r="B62" s="21" t="s">
        <v>120</v>
      </c>
      <c r="C62" s="22">
        <v>100</v>
      </c>
      <c r="D62" s="45"/>
      <c r="E62" s="45"/>
      <c r="F62" s="45"/>
      <c r="G62" s="45"/>
      <c r="H62" s="45"/>
    </row>
    <row r="63" spans="1:8" s="11" customFormat="1" ht="108.7" hidden="1" customHeight="1" x14ac:dyDescent="0.25">
      <c r="A63" s="17" t="s">
        <v>38</v>
      </c>
      <c r="B63" s="8" t="s">
        <v>121</v>
      </c>
      <c r="C63" s="7">
        <v>967</v>
      </c>
      <c r="D63" s="45"/>
      <c r="E63" s="45"/>
      <c r="F63" s="45"/>
      <c r="G63" s="45"/>
      <c r="H63" s="45"/>
    </row>
    <row r="64" spans="1:8" s="11" customFormat="1" ht="20.25" customHeight="1" x14ac:dyDescent="0.25">
      <c r="A64" s="33" t="s">
        <v>9</v>
      </c>
      <c r="B64" s="34" t="s">
        <v>125</v>
      </c>
      <c r="C64" s="35">
        <f>C65+C67+C75+C100+C123+C125</f>
        <v>1679443.8967599999</v>
      </c>
      <c r="D64" s="45"/>
      <c r="E64" s="45"/>
      <c r="F64" s="45"/>
      <c r="G64" s="45"/>
      <c r="H64" s="45"/>
    </row>
    <row r="65" spans="1:8" s="11" customFormat="1" ht="20.25" hidden="1" customHeight="1" x14ac:dyDescent="0.25">
      <c r="A65" s="29" t="s">
        <v>51</v>
      </c>
      <c r="B65" s="34" t="s">
        <v>126</v>
      </c>
      <c r="C65" s="35">
        <f>C66</f>
        <v>85617</v>
      </c>
      <c r="D65" s="45"/>
      <c r="E65" s="45"/>
      <c r="F65" s="45"/>
      <c r="G65" s="45"/>
      <c r="H65" s="45"/>
    </row>
    <row r="66" spans="1:8" s="11" customFormat="1" ht="32.950000000000003" hidden="1" customHeight="1" x14ac:dyDescent="0.25">
      <c r="A66" s="17" t="s">
        <v>171</v>
      </c>
      <c r="B66" s="15" t="s">
        <v>127</v>
      </c>
      <c r="C66" s="16">
        <v>85617</v>
      </c>
      <c r="D66" s="45"/>
      <c r="E66" s="45"/>
      <c r="F66" s="45"/>
      <c r="G66" s="45"/>
      <c r="H66" s="45"/>
    </row>
    <row r="67" spans="1:8" s="10" customFormat="1" ht="18" hidden="1" customHeight="1" x14ac:dyDescent="0.2">
      <c r="A67" s="29" t="s">
        <v>8</v>
      </c>
      <c r="B67" s="32" t="s">
        <v>128</v>
      </c>
      <c r="C67" s="31">
        <f>C68</f>
        <v>275770.5</v>
      </c>
      <c r="D67" s="12"/>
      <c r="E67" s="12"/>
      <c r="F67" s="12"/>
      <c r="G67" s="12"/>
      <c r="H67" s="12"/>
    </row>
    <row r="68" spans="1:8" s="10" customFormat="1" ht="19.55" hidden="1" customHeight="1" x14ac:dyDescent="0.2">
      <c r="A68" s="26" t="s">
        <v>10</v>
      </c>
      <c r="B68" s="28" t="s">
        <v>128</v>
      </c>
      <c r="C68" s="25">
        <f>SUM(C69:C74)</f>
        <v>275770.5</v>
      </c>
      <c r="D68" s="12"/>
      <c r="E68" s="12"/>
      <c r="F68" s="12"/>
      <c r="G68" s="12"/>
      <c r="H68" s="12"/>
    </row>
    <row r="69" spans="1:8" s="10" customFormat="1" ht="142.5" hidden="1" customHeight="1" x14ac:dyDescent="0.2">
      <c r="A69" s="26" t="s">
        <v>145</v>
      </c>
      <c r="B69" s="27" t="s">
        <v>129</v>
      </c>
      <c r="C69" s="25">
        <v>26901</v>
      </c>
      <c r="D69" s="12"/>
      <c r="E69" s="12"/>
      <c r="F69" s="12"/>
      <c r="G69" s="12"/>
      <c r="H69" s="12"/>
    </row>
    <row r="70" spans="1:8" s="10" customFormat="1" ht="49.6" hidden="1" customHeight="1" x14ac:dyDescent="0.2">
      <c r="A70" s="26" t="s">
        <v>146</v>
      </c>
      <c r="B70" s="27" t="s">
        <v>130</v>
      </c>
      <c r="C70" s="25">
        <f>3240+760</f>
        <v>4000</v>
      </c>
      <c r="D70" s="12"/>
      <c r="E70" s="12"/>
      <c r="F70" s="12"/>
      <c r="G70" s="12"/>
      <c r="H70" s="12"/>
    </row>
    <row r="71" spans="1:8" s="10" customFormat="1" ht="126" hidden="1" customHeight="1" x14ac:dyDescent="0.2">
      <c r="A71" s="26" t="s">
        <v>142</v>
      </c>
      <c r="B71" s="27" t="s">
        <v>131</v>
      </c>
      <c r="C71" s="25">
        <v>25656.7</v>
      </c>
      <c r="D71" s="12"/>
      <c r="E71" s="12"/>
      <c r="F71" s="12"/>
      <c r="G71" s="12"/>
      <c r="H71" s="12"/>
    </row>
    <row r="72" spans="1:8" s="10" customFormat="1" ht="203.95" hidden="1" customHeight="1" x14ac:dyDescent="0.2">
      <c r="A72" s="26" t="s">
        <v>143</v>
      </c>
      <c r="B72" s="27" t="s">
        <v>131</v>
      </c>
      <c r="C72" s="25">
        <v>201200.9</v>
      </c>
      <c r="D72" s="12"/>
      <c r="E72" s="12"/>
      <c r="F72" s="12"/>
      <c r="G72" s="12"/>
      <c r="H72" s="12"/>
    </row>
    <row r="73" spans="1:8" s="10" customFormat="1" ht="81" hidden="1" customHeight="1" x14ac:dyDescent="0.2">
      <c r="A73" s="26" t="s">
        <v>144</v>
      </c>
      <c r="B73" s="27" t="s">
        <v>131</v>
      </c>
      <c r="C73" s="25">
        <v>17274.2</v>
      </c>
      <c r="D73" s="12"/>
      <c r="E73" s="12"/>
      <c r="F73" s="12"/>
      <c r="G73" s="12"/>
      <c r="H73" s="12"/>
    </row>
    <row r="74" spans="1:8" s="10" customFormat="1" ht="62.35" hidden="1" customHeight="1" x14ac:dyDescent="0.2">
      <c r="A74" s="26" t="s">
        <v>200</v>
      </c>
      <c r="B74" s="27" t="s">
        <v>131</v>
      </c>
      <c r="C74" s="25">
        <v>737.7</v>
      </c>
      <c r="D74" s="12"/>
      <c r="E74" s="12"/>
      <c r="F74" s="12"/>
      <c r="G74" s="12"/>
      <c r="H74" s="12"/>
    </row>
    <row r="75" spans="1:8" s="10" customFormat="1" ht="17.350000000000001" hidden="1" customHeight="1" x14ac:dyDescent="0.2">
      <c r="A75" s="29" t="s">
        <v>7</v>
      </c>
      <c r="B75" s="30" t="s">
        <v>132</v>
      </c>
      <c r="C75" s="31">
        <f>SUM(C76:C99)</f>
        <v>710397.03999999992</v>
      </c>
      <c r="D75" s="12"/>
      <c r="E75" s="12"/>
      <c r="F75" s="12"/>
      <c r="G75" s="12"/>
      <c r="H75" s="12"/>
    </row>
    <row r="76" spans="1:8" s="10" customFormat="1" ht="63.7" hidden="1" customHeight="1" x14ac:dyDescent="0.2">
      <c r="A76" s="26" t="s">
        <v>147</v>
      </c>
      <c r="B76" s="27" t="s">
        <v>133</v>
      </c>
      <c r="C76" s="25">
        <v>15546.4</v>
      </c>
      <c r="D76" s="12"/>
      <c r="E76" s="12"/>
      <c r="F76" s="12"/>
      <c r="G76" s="12"/>
      <c r="H76" s="12"/>
    </row>
    <row r="77" spans="1:8" s="10" customFormat="1" ht="112.6" hidden="1" customHeight="1" x14ac:dyDescent="0.2">
      <c r="A77" s="26" t="s">
        <v>148</v>
      </c>
      <c r="B77" s="27" t="s">
        <v>133</v>
      </c>
      <c r="C77" s="25">
        <v>372413.1</v>
      </c>
      <c r="D77" s="12"/>
      <c r="E77" s="12"/>
      <c r="F77" s="12"/>
      <c r="G77" s="12"/>
      <c r="H77" s="12"/>
    </row>
    <row r="78" spans="1:8" s="10" customFormat="1" ht="93.75" hidden="1" customHeight="1" x14ac:dyDescent="0.2">
      <c r="A78" s="26" t="s">
        <v>149</v>
      </c>
      <c r="B78" s="27" t="s">
        <v>133</v>
      </c>
      <c r="C78" s="25">
        <v>230812.4</v>
      </c>
      <c r="D78" s="12"/>
      <c r="E78" s="12"/>
      <c r="F78" s="12"/>
      <c r="G78" s="12"/>
      <c r="H78" s="12"/>
    </row>
    <row r="79" spans="1:8" s="10" customFormat="1" ht="128.25" hidden="1" customHeight="1" x14ac:dyDescent="0.2">
      <c r="A79" s="26" t="s">
        <v>150</v>
      </c>
      <c r="B79" s="27" t="s">
        <v>133</v>
      </c>
      <c r="C79" s="25">
        <v>8492.1</v>
      </c>
      <c r="D79" s="12"/>
      <c r="E79" s="12"/>
      <c r="F79" s="12"/>
      <c r="G79" s="12"/>
      <c r="H79" s="12"/>
    </row>
    <row r="80" spans="1:8" s="10" customFormat="1" ht="79.5" hidden="1" customHeight="1" x14ac:dyDescent="0.2">
      <c r="A80" s="26" t="s">
        <v>151</v>
      </c>
      <c r="B80" s="27" t="s">
        <v>133</v>
      </c>
      <c r="C80" s="25">
        <v>749.5</v>
      </c>
      <c r="D80" s="12"/>
      <c r="E80" s="12"/>
      <c r="F80" s="12"/>
      <c r="G80" s="12"/>
      <c r="H80" s="12"/>
    </row>
    <row r="81" spans="1:8" s="10" customFormat="1" ht="66.099999999999994" hidden="1" customHeight="1" x14ac:dyDescent="0.2">
      <c r="A81" s="26" t="s">
        <v>152</v>
      </c>
      <c r="B81" s="27" t="s">
        <v>133</v>
      </c>
      <c r="C81" s="25">
        <v>378.6</v>
      </c>
      <c r="D81" s="12"/>
      <c r="E81" s="12"/>
      <c r="F81" s="12"/>
      <c r="G81" s="12"/>
      <c r="H81" s="12"/>
    </row>
    <row r="82" spans="1:8" s="10" customFormat="1" ht="66.099999999999994" hidden="1" customHeight="1" x14ac:dyDescent="0.2">
      <c r="A82" s="26" t="s">
        <v>153</v>
      </c>
      <c r="B82" s="27" t="s">
        <v>133</v>
      </c>
      <c r="C82" s="25">
        <v>363.3</v>
      </c>
      <c r="D82" s="12"/>
      <c r="E82" s="12"/>
      <c r="F82" s="12"/>
      <c r="G82" s="12"/>
      <c r="H82" s="12"/>
    </row>
    <row r="83" spans="1:8" s="10" customFormat="1" ht="128.25" hidden="1" customHeight="1" x14ac:dyDescent="0.2">
      <c r="A83" s="26" t="s">
        <v>155</v>
      </c>
      <c r="B83" s="27" t="s">
        <v>133</v>
      </c>
      <c r="C83" s="25">
        <v>230.9</v>
      </c>
      <c r="D83" s="12"/>
      <c r="E83" s="12"/>
      <c r="F83" s="12"/>
      <c r="G83" s="12"/>
      <c r="H83" s="12"/>
    </row>
    <row r="84" spans="1:8" s="10" customFormat="1" ht="64.55" hidden="1" customHeight="1" x14ac:dyDescent="0.2">
      <c r="A84" s="26" t="s">
        <v>154</v>
      </c>
      <c r="B84" s="27" t="s">
        <v>133</v>
      </c>
      <c r="C84" s="25">
        <v>363.3</v>
      </c>
      <c r="D84" s="12"/>
      <c r="E84" s="12"/>
      <c r="F84" s="12"/>
      <c r="G84" s="12"/>
      <c r="H84" s="12"/>
    </row>
    <row r="85" spans="1:8" s="10" customFormat="1" ht="79.5" hidden="1" customHeight="1" x14ac:dyDescent="0.2">
      <c r="A85" s="26" t="s">
        <v>156</v>
      </c>
      <c r="B85" s="27" t="s">
        <v>133</v>
      </c>
      <c r="C85" s="25">
        <v>5108.3</v>
      </c>
      <c r="D85" s="12"/>
      <c r="E85" s="12"/>
      <c r="F85" s="12"/>
      <c r="G85" s="12"/>
      <c r="H85" s="12"/>
    </row>
    <row r="86" spans="1:8" s="10" customFormat="1" ht="63" hidden="1" customHeight="1" x14ac:dyDescent="0.2">
      <c r="A86" s="26" t="s">
        <v>157</v>
      </c>
      <c r="B86" s="27" t="s">
        <v>133</v>
      </c>
      <c r="C86" s="25">
        <v>157.5</v>
      </c>
      <c r="D86" s="12"/>
      <c r="E86" s="12"/>
      <c r="F86" s="12"/>
      <c r="G86" s="12"/>
      <c r="H86" s="12"/>
    </row>
    <row r="87" spans="1:8" s="10" customFormat="1" ht="109.4" hidden="1" x14ac:dyDescent="0.2">
      <c r="A87" s="26" t="s">
        <v>158</v>
      </c>
      <c r="B87" s="27" t="s">
        <v>133</v>
      </c>
      <c r="C87" s="25">
        <v>1986</v>
      </c>
      <c r="D87" s="12"/>
      <c r="E87" s="12"/>
      <c r="F87" s="12"/>
      <c r="G87" s="12"/>
      <c r="H87" s="12"/>
    </row>
    <row r="88" spans="1:8" s="10" customFormat="1" ht="80.349999999999994" hidden="1" customHeight="1" x14ac:dyDescent="0.2">
      <c r="A88" s="26" t="s">
        <v>159</v>
      </c>
      <c r="B88" s="27" t="s">
        <v>133</v>
      </c>
      <c r="C88" s="25">
        <v>0.54</v>
      </c>
      <c r="D88" s="12"/>
      <c r="E88" s="12"/>
      <c r="F88" s="12"/>
      <c r="G88" s="12"/>
      <c r="H88" s="12"/>
    </row>
    <row r="89" spans="1:8" s="10" customFormat="1" ht="140.6" hidden="1" x14ac:dyDescent="0.2">
      <c r="A89" s="26" t="s">
        <v>160</v>
      </c>
      <c r="B89" s="27" t="s">
        <v>133</v>
      </c>
      <c r="C89" s="25">
        <v>1096.9000000000001</v>
      </c>
      <c r="D89" s="12"/>
      <c r="E89" s="12"/>
      <c r="F89" s="12"/>
      <c r="G89" s="12"/>
      <c r="H89" s="12"/>
    </row>
    <row r="90" spans="1:8" s="10" customFormat="1" ht="144.69999999999999" hidden="1" customHeight="1" x14ac:dyDescent="0.2">
      <c r="A90" s="26" t="s">
        <v>161</v>
      </c>
      <c r="B90" s="27" t="s">
        <v>133</v>
      </c>
      <c r="C90" s="25">
        <v>1047.2</v>
      </c>
      <c r="D90" s="12"/>
      <c r="E90" s="12"/>
      <c r="F90" s="12"/>
      <c r="G90" s="12"/>
      <c r="H90" s="12"/>
    </row>
    <row r="91" spans="1:8" s="10" customFormat="1" ht="64.55" hidden="1" customHeight="1" x14ac:dyDescent="0.2">
      <c r="A91" s="26" t="s">
        <v>162</v>
      </c>
      <c r="B91" s="27" t="s">
        <v>133</v>
      </c>
      <c r="C91" s="25">
        <v>1412.7</v>
      </c>
      <c r="D91" s="12"/>
      <c r="E91" s="12"/>
      <c r="F91" s="12"/>
      <c r="G91" s="12"/>
      <c r="H91" s="12"/>
    </row>
    <row r="92" spans="1:8" s="10" customFormat="1" ht="96.8" hidden="1" customHeight="1" x14ac:dyDescent="0.2">
      <c r="A92" s="26" t="s">
        <v>163</v>
      </c>
      <c r="B92" s="27" t="s">
        <v>133</v>
      </c>
      <c r="C92" s="25">
        <v>2.5</v>
      </c>
      <c r="D92" s="12"/>
      <c r="E92" s="12"/>
      <c r="F92" s="12"/>
      <c r="G92" s="12"/>
      <c r="H92" s="12"/>
    </row>
    <row r="93" spans="1:8" s="10" customFormat="1" ht="125" hidden="1" x14ac:dyDescent="0.2">
      <c r="A93" s="26" t="s">
        <v>165</v>
      </c>
      <c r="B93" s="27" t="s">
        <v>133</v>
      </c>
      <c r="C93" s="25">
        <v>3874.1</v>
      </c>
      <c r="D93" s="12"/>
      <c r="E93" s="12"/>
      <c r="F93" s="12"/>
      <c r="G93" s="12"/>
      <c r="H93" s="12"/>
    </row>
    <row r="94" spans="1:8" s="10" customFormat="1" ht="79.5" hidden="1" customHeight="1" x14ac:dyDescent="0.2">
      <c r="A94" s="26" t="s">
        <v>164</v>
      </c>
      <c r="B94" s="27" t="s">
        <v>134</v>
      </c>
      <c r="C94" s="25">
        <v>2273</v>
      </c>
      <c r="D94" s="12"/>
      <c r="E94" s="12"/>
      <c r="F94" s="12"/>
      <c r="G94" s="12"/>
      <c r="H94" s="12"/>
    </row>
    <row r="95" spans="1:8" s="10" customFormat="1" ht="140.94999999999999" hidden="1" customHeight="1" x14ac:dyDescent="0.2">
      <c r="A95" s="26" t="s">
        <v>166</v>
      </c>
      <c r="B95" s="27" t="s">
        <v>135</v>
      </c>
      <c r="C95" s="25">
        <v>23390.5</v>
      </c>
      <c r="D95" s="12"/>
      <c r="E95" s="12"/>
      <c r="F95" s="12"/>
      <c r="G95" s="12"/>
      <c r="H95" s="12"/>
    </row>
    <row r="96" spans="1:8" s="10" customFormat="1" ht="94.6" hidden="1" customHeight="1" x14ac:dyDescent="0.2">
      <c r="A96" s="26" t="s">
        <v>168</v>
      </c>
      <c r="B96" s="27" t="s">
        <v>136</v>
      </c>
      <c r="C96" s="25">
        <v>1649.2</v>
      </c>
      <c r="D96" s="12"/>
      <c r="E96" s="12"/>
      <c r="F96" s="12"/>
      <c r="G96" s="12"/>
      <c r="H96" s="12"/>
    </row>
    <row r="97" spans="1:8" s="10" customFormat="1" ht="81" hidden="1" customHeight="1" x14ac:dyDescent="0.2">
      <c r="A97" s="26" t="s">
        <v>169</v>
      </c>
      <c r="B97" s="27" t="s">
        <v>137</v>
      </c>
      <c r="C97" s="25">
        <v>70.7</v>
      </c>
      <c r="D97" s="12"/>
      <c r="E97" s="12"/>
      <c r="F97" s="12"/>
      <c r="G97" s="12"/>
      <c r="H97" s="12"/>
    </row>
    <row r="98" spans="1:8" s="10" customFormat="1" ht="162.69999999999999" hidden="1" customHeight="1" x14ac:dyDescent="0.2">
      <c r="A98" s="26" t="s">
        <v>170</v>
      </c>
      <c r="B98" s="27" t="s">
        <v>138</v>
      </c>
      <c r="C98" s="25">
        <v>36169.599999999999</v>
      </c>
      <c r="D98" s="12"/>
      <c r="E98" s="12"/>
      <c r="F98" s="12"/>
      <c r="G98" s="12"/>
      <c r="H98" s="12"/>
    </row>
    <row r="99" spans="1:8" s="10" customFormat="1" ht="48.1" hidden="1" customHeight="1" x14ac:dyDescent="0.2">
      <c r="A99" s="26" t="s">
        <v>167</v>
      </c>
      <c r="B99" s="27" t="s">
        <v>139</v>
      </c>
      <c r="C99" s="25">
        <v>2808.7</v>
      </c>
      <c r="D99" s="12"/>
      <c r="E99" s="12"/>
      <c r="F99" s="12"/>
      <c r="G99" s="12"/>
      <c r="H99" s="12"/>
    </row>
    <row r="100" spans="1:8" s="10" customFormat="1" ht="20.25" customHeight="1" x14ac:dyDescent="0.2">
      <c r="A100" s="36" t="s">
        <v>31</v>
      </c>
      <c r="B100" s="30" t="s">
        <v>140</v>
      </c>
      <c r="C100" s="31">
        <f>SUM(C101:C122)</f>
        <v>596485.14575999998</v>
      </c>
      <c r="D100" s="12"/>
      <c r="E100" s="12"/>
      <c r="F100" s="12"/>
      <c r="G100" s="12"/>
      <c r="H100" s="12"/>
    </row>
    <row r="101" spans="1:8" s="10" customFormat="1" ht="37.549999999999997" hidden="1" customHeight="1" x14ac:dyDescent="0.2">
      <c r="A101" s="26" t="s">
        <v>52</v>
      </c>
      <c r="B101" s="27" t="s">
        <v>181</v>
      </c>
      <c r="C101" s="25">
        <f>95067.6+2500+4013.7+32120+133351.7+152+38+1500+95+19+10000</f>
        <v>278857</v>
      </c>
      <c r="D101" s="12"/>
      <c r="E101" s="12"/>
      <c r="F101" s="12"/>
      <c r="G101" s="12"/>
      <c r="H101" s="12"/>
    </row>
    <row r="102" spans="1:8" s="10" customFormat="1" ht="50.95" hidden="1" customHeight="1" x14ac:dyDescent="0.2">
      <c r="A102" s="26" t="s">
        <v>195</v>
      </c>
      <c r="B102" s="27" t="s">
        <v>141</v>
      </c>
      <c r="C102" s="25">
        <v>17.358239999999999</v>
      </c>
      <c r="D102" s="12"/>
      <c r="E102" s="12"/>
      <c r="F102" s="12"/>
      <c r="G102" s="12"/>
      <c r="H102" s="12"/>
    </row>
    <row r="103" spans="1:8" s="10" customFormat="1" ht="83.25" hidden="1" customHeight="1" x14ac:dyDescent="0.2">
      <c r="A103" s="26" t="s">
        <v>174</v>
      </c>
      <c r="B103" s="27" t="s">
        <v>141</v>
      </c>
      <c r="C103" s="46">
        <f>46.10096+65.87438+58.4686+60.2645+60.2645</f>
        <v>290.97293999999999</v>
      </c>
      <c r="D103" s="12"/>
      <c r="E103" s="12"/>
      <c r="F103" s="12"/>
      <c r="G103" s="12"/>
      <c r="H103" s="12"/>
    </row>
    <row r="104" spans="1:8" s="10" customFormat="1" ht="50.95" hidden="1" customHeight="1" x14ac:dyDescent="0.2">
      <c r="A104" s="26" t="s">
        <v>182</v>
      </c>
      <c r="B104" s="27" t="s">
        <v>141</v>
      </c>
      <c r="C104" s="25">
        <f>1.44652+1.44652+1.44652+1.44652+1.44652</f>
        <v>7.2325999999999997</v>
      </c>
      <c r="D104" s="12"/>
      <c r="E104" s="12"/>
      <c r="F104" s="12"/>
      <c r="G104" s="12"/>
      <c r="H104" s="12"/>
    </row>
    <row r="105" spans="1:8" s="10" customFormat="1" ht="65.25" hidden="1" customHeight="1" x14ac:dyDescent="0.2">
      <c r="A105" s="26" t="s">
        <v>191</v>
      </c>
      <c r="B105" s="27" t="s">
        <v>141</v>
      </c>
      <c r="C105" s="25">
        <v>687.35</v>
      </c>
      <c r="D105" s="12"/>
      <c r="E105" s="12"/>
      <c r="F105" s="12"/>
      <c r="G105" s="12"/>
      <c r="H105" s="12"/>
    </row>
    <row r="106" spans="1:8" s="10" customFormat="1" ht="95.95" hidden="1" customHeight="1" x14ac:dyDescent="0.2">
      <c r="A106" s="26" t="s">
        <v>173</v>
      </c>
      <c r="B106" s="27" t="s">
        <v>141</v>
      </c>
      <c r="C106" s="25">
        <v>479.8</v>
      </c>
      <c r="D106" s="12"/>
      <c r="E106" s="12"/>
      <c r="F106" s="12"/>
      <c r="G106" s="12"/>
      <c r="H106" s="12"/>
    </row>
    <row r="107" spans="1:8" s="10" customFormat="1" ht="129.1" hidden="1" customHeight="1" x14ac:dyDescent="0.2">
      <c r="A107" s="26" t="s">
        <v>175</v>
      </c>
      <c r="B107" s="27" t="s">
        <v>141</v>
      </c>
      <c r="C107" s="25">
        <v>39774.300000000003</v>
      </c>
      <c r="D107" s="12"/>
      <c r="E107" s="12"/>
      <c r="F107" s="12"/>
      <c r="G107" s="12"/>
      <c r="H107" s="12"/>
    </row>
    <row r="108" spans="1:8" s="10" customFormat="1" ht="33.799999999999997" hidden="1" customHeight="1" x14ac:dyDescent="0.2">
      <c r="A108" s="26" t="s">
        <v>176</v>
      </c>
      <c r="B108" s="27" t="s">
        <v>141</v>
      </c>
      <c r="C108" s="25">
        <f>175.37573+843.69337</f>
        <v>1019.0690999999999</v>
      </c>
      <c r="D108" s="12"/>
      <c r="E108" s="12"/>
      <c r="F108" s="12"/>
      <c r="G108" s="12"/>
      <c r="H108" s="12"/>
    </row>
    <row r="109" spans="1:8" s="10" customFormat="1" ht="112.6" hidden="1" customHeight="1" x14ac:dyDescent="0.2">
      <c r="A109" s="26" t="s">
        <v>190</v>
      </c>
      <c r="B109" s="27" t="s">
        <v>141</v>
      </c>
      <c r="C109" s="25">
        <v>1400</v>
      </c>
      <c r="D109" s="12"/>
      <c r="E109" s="12"/>
      <c r="F109" s="12"/>
      <c r="G109" s="12"/>
      <c r="H109" s="12"/>
    </row>
    <row r="110" spans="1:8" s="10" customFormat="1" ht="66.099999999999994" hidden="1" customHeight="1" x14ac:dyDescent="0.2">
      <c r="A110" s="26" t="s">
        <v>196</v>
      </c>
      <c r="B110" s="27" t="s">
        <v>141</v>
      </c>
      <c r="C110" s="25">
        <v>930.86699999999996</v>
      </c>
      <c r="D110" s="12"/>
      <c r="E110" s="12"/>
      <c r="F110" s="12"/>
      <c r="G110" s="12"/>
      <c r="H110" s="12"/>
    </row>
    <row r="111" spans="1:8" s="10" customFormat="1" ht="67.599999999999994" hidden="1" customHeight="1" x14ac:dyDescent="0.2">
      <c r="A111" s="26" t="s">
        <v>197</v>
      </c>
      <c r="B111" s="27" t="s">
        <v>141</v>
      </c>
      <c r="C111" s="25">
        <v>241.24</v>
      </c>
      <c r="D111" s="12"/>
      <c r="E111" s="12"/>
      <c r="F111" s="12"/>
      <c r="G111" s="12"/>
      <c r="H111" s="12"/>
    </row>
    <row r="112" spans="1:8" s="10" customFormat="1" ht="35.35" hidden="1" customHeight="1" x14ac:dyDescent="0.2">
      <c r="A112" s="26" t="s">
        <v>199</v>
      </c>
      <c r="B112" s="27" t="s">
        <v>141</v>
      </c>
      <c r="C112" s="25">
        <v>203018.80059999999</v>
      </c>
      <c r="D112" s="12"/>
      <c r="E112" s="12"/>
      <c r="F112" s="12"/>
      <c r="G112" s="12"/>
      <c r="H112" s="12"/>
    </row>
    <row r="113" spans="1:8" s="10" customFormat="1" ht="64.55" hidden="1" customHeight="1" x14ac:dyDescent="0.2">
      <c r="A113" s="26" t="s">
        <v>188</v>
      </c>
      <c r="B113" s="27" t="s">
        <v>180</v>
      </c>
      <c r="C113" s="25">
        <f>351.3904+881.16502+585.75923+638.58363</f>
        <v>2456.8982800000003</v>
      </c>
      <c r="D113" s="12"/>
      <c r="E113" s="12"/>
      <c r="F113" s="12"/>
      <c r="G113" s="12"/>
      <c r="H113" s="12"/>
    </row>
    <row r="114" spans="1:8" s="10" customFormat="1" ht="50.95" hidden="1" customHeight="1" x14ac:dyDescent="0.2">
      <c r="A114" s="26" t="s">
        <v>183</v>
      </c>
      <c r="B114" s="27" t="s">
        <v>180</v>
      </c>
      <c r="C114" s="25">
        <f>8988.4</f>
        <v>8988.4</v>
      </c>
      <c r="D114" s="12"/>
      <c r="E114" s="12"/>
      <c r="F114" s="12"/>
      <c r="G114" s="12"/>
      <c r="H114" s="12"/>
    </row>
    <row r="115" spans="1:8" s="10" customFormat="1" ht="33.799999999999997" hidden="1" customHeight="1" x14ac:dyDescent="0.2">
      <c r="A115" s="26" t="s">
        <v>189</v>
      </c>
      <c r="B115" s="27" t="s">
        <v>141</v>
      </c>
      <c r="C115" s="25">
        <v>2700</v>
      </c>
      <c r="D115" s="12"/>
      <c r="E115" s="12"/>
      <c r="F115" s="12"/>
      <c r="G115" s="12"/>
      <c r="H115" s="12"/>
    </row>
    <row r="116" spans="1:8" s="10" customFormat="1" ht="51.8" hidden="1" customHeight="1" x14ac:dyDescent="0.2">
      <c r="A116" s="26" t="s">
        <v>192</v>
      </c>
      <c r="B116" s="27" t="s">
        <v>141</v>
      </c>
      <c r="C116" s="25">
        <v>3579</v>
      </c>
      <c r="D116" s="12"/>
      <c r="E116" s="12"/>
      <c r="F116" s="12"/>
      <c r="G116" s="12"/>
      <c r="H116" s="12"/>
    </row>
    <row r="117" spans="1:8" s="10" customFormat="1" ht="177.8" hidden="1" customHeight="1" x14ac:dyDescent="0.2">
      <c r="A117" s="26" t="s">
        <v>193</v>
      </c>
      <c r="B117" s="27" t="s">
        <v>141</v>
      </c>
      <c r="C117" s="25">
        <v>652.79999999999995</v>
      </c>
      <c r="D117" s="12"/>
      <c r="E117" s="12"/>
      <c r="F117" s="12"/>
      <c r="G117" s="12"/>
      <c r="H117" s="12"/>
    </row>
    <row r="118" spans="1:8" s="10" customFormat="1" ht="79.5" hidden="1" customHeight="1" x14ac:dyDescent="0.2">
      <c r="A118" s="26" t="s">
        <v>194</v>
      </c>
      <c r="B118" s="27" t="s">
        <v>180</v>
      </c>
      <c r="C118" s="25">
        <v>33730.800000000003</v>
      </c>
      <c r="D118" s="12"/>
      <c r="E118" s="12"/>
      <c r="F118" s="12"/>
      <c r="G118" s="12"/>
      <c r="H118" s="12"/>
    </row>
    <row r="119" spans="1:8" s="10" customFormat="1" ht="79.5" hidden="1" customHeight="1" x14ac:dyDescent="0.2">
      <c r="A119" s="26" t="s">
        <v>198</v>
      </c>
      <c r="B119" s="27" t="s">
        <v>180</v>
      </c>
      <c r="C119" s="25">
        <v>4500</v>
      </c>
      <c r="D119" s="12"/>
      <c r="E119" s="12"/>
      <c r="F119" s="12"/>
      <c r="G119" s="12"/>
      <c r="H119" s="12"/>
    </row>
    <row r="120" spans="1:8" s="10" customFormat="1" ht="175.6" hidden="1" customHeight="1" x14ac:dyDescent="0.2">
      <c r="A120" s="26" t="s">
        <v>201</v>
      </c>
      <c r="B120" s="27" t="s">
        <v>141</v>
      </c>
      <c r="C120" s="25">
        <v>1404.48</v>
      </c>
      <c r="D120" s="12"/>
      <c r="E120" s="12"/>
      <c r="F120" s="12"/>
      <c r="G120" s="12"/>
      <c r="H120" s="12"/>
    </row>
    <row r="121" spans="1:8" s="10" customFormat="1" ht="95.3" customHeight="1" x14ac:dyDescent="0.2">
      <c r="A121" s="26" t="s">
        <v>202</v>
      </c>
      <c r="B121" s="27" t="s">
        <v>141</v>
      </c>
      <c r="C121" s="25">
        <v>450</v>
      </c>
      <c r="D121" s="12"/>
      <c r="E121" s="12"/>
      <c r="F121" s="12"/>
      <c r="G121" s="12"/>
      <c r="H121" s="12"/>
    </row>
    <row r="122" spans="1:8" s="10" customFormat="1" ht="62.35" customHeight="1" x14ac:dyDescent="0.2">
      <c r="A122" s="26" t="s">
        <v>203</v>
      </c>
      <c r="B122" s="27" t="s">
        <v>141</v>
      </c>
      <c r="C122" s="25">
        <v>11298.777</v>
      </c>
      <c r="D122" s="12"/>
      <c r="E122" s="12"/>
      <c r="F122" s="12"/>
      <c r="G122" s="12"/>
      <c r="H122" s="12"/>
    </row>
    <row r="123" spans="1:8" s="10" customFormat="1" ht="20.25" hidden="1" customHeight="1" x14ac:dyDescent="0.2">
      <c r="A123" s="36" t="s">
        <v>177</v>
      </c>
      <c r="B123" s="30" t="s">
        <v>184</v>
      </c>
      <c r="C123" s="31">
        <f>C124</f>
        <v>10594.761</v>
      </c>
      <c r="D123" s="12"/>
      <c r="E123" s="12"/>
      <c r="F123" s="12"/>
      <c r="G123" s="12"/>
      <c r="H123" s="12"/>
    </row>
    <row r="124" spans="1:8" s="10" customFormat="1" ht="48.75" hidden="1" customHeight="1" x14ac:dyDescent="0.2">
      <c r="A124" s="26" t="s">
        <v>186</v>
      </c>
      <c r="B124" s="27" t="s">
        <v>185</v>
      </c>
      <c r="C124" s="25">
        <f>1474.211+1500+2029.57992+2569.1764+90.97008+930.8236+1200+800</f>
        <v>10594.761</v>
      </c>
      <c r="D124" s="12"/>
      <c r="E124" s="12"/>
      <c r="F124" s="12"/>
      <c r="G124" s="12"/>
      <c r="H124" s="12"/>
    </row>
    <row r="125" spans="1:8" s="10" customFormat="1" ht="16.5" hidden="1" customHeight="1" x14ac:dyDescent="0.2">
      <c r="A125" s="36" t="s">
        <v>177</v>
      </c>
      <c r="B125" s="30" t="s">
        <v>178</v>
      </c>
      <c r="C125" s="31">
        <f>C126</f>
        <v>579.45000000000005</v>
      </c>
      <c r="D125" s="12"/>
      <c r="E125" s="12"/>
      <c r="F125" s="12"/>
      <c r="G125" s="12"/>
      <c r="H125" s="12"/>
    </row>
    <row r="126" spans="1:8" s="10" customFormat="1" ht="48.75" hidden="1" customHeight="1" x14ac:dyDescent="0.2">
      <c r="A126" s="26" t="s">
        <v>187</v>
      </c>
      <c r="B126" s="27" t="s">
        <v>179</v>
      </c>
      <c r="C126" s="25">
        <f>79.45+300+200</f>
        <v>579.45000000000005</v>
      </c>
      <c r="D126" s="12"/>
      <c r="E126" s="12"/>
      <c r="F126" s="12"/>
      <c r="G126" s="12"/>
      <c r="H126" s="12"/>
    </row>
    <row r="127" spans="1:8" s="10" customFormat="1" ht="18.350000000000001" x14ac:dyDescent="0.2">
      <c r="A127" s="37" t="s">
        <v>30</v>
      </c>
      <c r="B127" s="38"/>
      <c r="C127" s="39">
        <f>C9+C64</f>
        <v>2354584.1967599997</v>
      </c>
      <c r="D127" s="12"/>
      <c r="E127" s="12"/>
      <c r="F127" s="12"/>
      <c r="G127" s="12"/>
      <c r="H127" s="12"/>
    </row>
    <row r="128" spans="1:8" s="10" customFormat="1" x14ac:dyDescent="0.2">
      <c r="A128" s="13"/>
      <c r="B128" s="14"/>
      <c r="C128" s="9"/>
      <c r="D128" s="12"/>
      <c r="E128" s="12"/>
      <c r="F128" s="12"/>
      <c r="G128" s="12"/>
      <c r="H128" s="12"/>
    </row>
    <row r="129" spans="3:3" x14ac:dyDescent="0.2">
      <c r="C129" s="20"/>
    </row>
    <row r="130" spans="3:3" ht="15.65" x14ac:dyDescent="0.2">
      <c r="C130" s="39"/>
    </row>
    <row r="131" spans="3:3" ht="15.65" x14ac:dyDescent="0.2">
      <c r="C131" s="39"/>
    </row>
    <row r="132" spans="3:3" ht="15.65" x14ac:dyDescent="0.2">
      <c r="C132" s="39"/>
    </row>
    <row r="133" spans="3:3" ht="15.65" x14ac:dyDescent="0.2">
      <c r="C133" s="39"/>
    </row>
  </sheetData>
  <mergeCells count="4">
    <mergeCell ref="B1:C1"/>
    <mergeCell ref="B2:C2"/>
    <mergeCell ref="B3:C3"/>
    <mergeCell ref="A6:C6"/>
  </mergeCells>
  <phoneticPr fontId="0" type="noConversion"/>
  <hyperlinks>
    <hyperlink ref="A56" r:id="rId1" display="consultantplus://offline/ref=C31AE70939E8C1FEAE7E12D77BE19C0BB45117F98D55E25AA4F7AB0C0A702987FB449D9A1216CFA21B8414551CEFF353997B4E635AA699E011nAH"/>
  </hyperlinks>
  <pageMargins left="0.55118110236220474" right="0.27559055118110237" top="0.35433070866141736" bottom="0.27559055118110237" header="0.15748031496062992" footer="0.15748031496062992"/>
  <pageSetup paperSize="9" scale="90" orientation="portrait" horizontalDpi="4294967294" verticalDpi="4294967294" r:id="rId2"/>
  <headerFooter alignWithMargins="0"/>
  <rowBreaks count="1" manualBreakCount="1">
    <brk id="1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elab-baria</dc:creator>
  <cp:lastModifiedBy>AdminPC</cp:lastModifiedBy>
  <cp:lastPrinted>2021-06-28T11:13:13Z</cp:lastPrinted>
  <dcterms:created xsi:type="dcterms:W3CDTF">2008-11-05T13:03:16Z</dcterms:created>
  <dcterms:modified xsi:type="dcterms:W3CDTF">2021-07-06T10:19:28Z</dcterms:modified>
</cp:coreProperties>
</file>